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32760" windowWidth="6000" windowHeight="6600" tabRatio="710" activeTab="0"/>
  </bookViews>
  <sheets>
    <sheet name="cifra-final" sheetId="1" r:id="rId1"/>
    <sheet name="DATOS-GRAF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<sst xmlns="http://schemas.openxmlformats.org/spreadsheetml/2006/main" count="143" uniqueCount="90">
  <si>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</si>
  <si>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</si>
  <si>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</si>
  <si>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</si>
  <si>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</si>
  <si>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</si>
  <si>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</si>
  <si>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</si>
  <si>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</si>
  <si>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</si>
  <si>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</si>
  <si>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</si>
  <si>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</si>
  <si>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</si>
  <si>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</si>
  <si>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</si>
  <si>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</si>
  <si>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</si>
  <si>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</si>
  <si>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</si>
  <si>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</si>
  <si>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</si>
  <si>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</si>
  <si>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</si>
  <si>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</si>
  <si>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</si>
  <si>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</si>
  <si>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</si>
  <si>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</si>
  <si>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</si>
  <si>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</si>
  <si>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</si>
  <si>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</si>
  <si>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</si>
  <si>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</si>
  <si>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</si>
  <si>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</si>
  <si>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</si>
  <si>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</si>
  <si>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</si>
  <si>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</si>
  <si>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</si>
  <si>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</si>
  <si>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</si>
  <si>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</si>
  <si>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</si>
  <si>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</si>
  <si>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</si>
  <si>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</si>
  <si>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</si>
  <si>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</si>
  <si>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</si>
  <si>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</si>
  <si>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</si>
  <si>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</si>
  <si>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</si>
  <si>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</si>
  <si>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</si>
  <si>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</si>
  <si>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</si>
  <si>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</si>
  <si>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</si>
  <si>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Guabal -(Aréa Comarcal Ngobe Bugle)   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</si>
  <si>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</si>
  <si>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</si>
  <si>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</si>
  <si>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</si>
  <si>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</si>
  <si>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</si>
  <si>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</si>
  <si>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</si>
  <si>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</si>
  <si>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</si>
  <si>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</si>
  <si>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</si>
  <si>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</si>
  <si>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</si>
  <si>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</si>
  <si>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AÑO ACADÉMICO 2,018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</si>
  <si>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</si>
  <si>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</si>
  <si>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</si>
  <si>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</si>
  <si>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</si>
  <si>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Tortí(1)………………………………………………………………..</t>
  </si>
  <si>
    <t>Cerro Puerco -(Aréa Comarcal Ngobe Bugle)…..............................................................................................................................................</t>
  </si>
  <si>
    <t>SEGÚN SEDE, FACULTAD Y UBICACIÓN:  SEGUNDO SEMESTRE;</t>
  </si>
  <si>
    <t xml:space="preserve">(1) Se aprobó la creación de la Extensión Universitaria de Tortí, en reunión de Consejo Académico N° 18-18, </t>
  </si>
  <si>
    <t>celebrada el 25 de abril de 2018.</t>
  </si>
  <si>
    <t xml:space="preserve">Cuadro 1.  MATRÍCULA EN LA UNIVERSIDAD DE PANAMÁ, POR SEXO y TURNO, 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</si>
</sst>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"/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  <numFmt numFmtId="194" formatCode="#,##0.000_);\(#,##0.000\)"/>
    <numFmt numFmtId="195" formatCode="#,##0.0000"/>
    <numFmt numFmtId="196" formatCode="#,##0.0;\-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0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Courier"/>
      <family val="3"/>
    </font>
    <font>
      <b/>
      <i/>
      <sz val="11"/>
      <name val="Arial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>
      <alignment horizontal="left"/>
    </xf>
    <xf numFmtId="37" fontId="5" fillId="0" borderId="10" xfId="0" applyFont="1" applyBorder="1" applyAlignment="1" quotePrefix="1">
      <alignment horizontal="left"/>
    </xf>
    <xf numFmtId="37" fontId="6" fillId="0" borderId="10" xfId="0" applyFont="1" applyBorder="1" applyAlignment="1">
      <alignment/>
    </xf>
    <xf numFmtId="37" fontId="7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7" fontId="0" fillId="0" borderId="0" xfId="0" applyFont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89" fontId="6" fillId="0" borderId="11" xfId="0" applyNumberFormat="1" applyFont="1" applyBorder="1" applyAlignment="1">
      <alignment horizontal="right"/>
    </xf>
    <xf numFmtId="37" fontId="6" fillId="0" borderId="10" xfId="0" applyFont="1" applyBorder="1" applyAlignment="1">
      <alignment horizontal="center"/>
    </xf>
    <xf numFmtId="189" fontId="6" fillId="0" borderId="12" xfId="0" applyNumberFormat="1" applyFont="1" applyBorder="1" applyAlignment="1">
      <alignment horizontal="right"/>
    </xf>
    <xf numFmtId="37" fontId="6" fillId="0" borderId="10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7" fontId="6" fillId="0" borderId="10" xfId="0" applyFont="1" applyBorder="1" applyAlignment="1" quotePrefix="1">
      <alignment horizontal="center"/>
    </xf>
    <xf numFmtId="37" fontId="8" fillId="0" borderId="0" xfId="0" applyFont="1" applyAlignment="1">
      <alignment horizontal="left"/>
    </xf>
    <xf numFmtId="3" fontId="6" fillId="0" borderId="12" xfId="0" applyNumberFormat="1" applyFont="1" applyBorder="1" applyAlignment="1">
      <alignment horizontal="right"/>
    </xf>
    <xf numFmtId="37" fontId="8" fillId="0" borderId="0" xfId="0" applyFont="1" applyAlignment="1">
      <alignment/>
    </xf>
    <xf numFmtId="191" fontId="0" fillId="0" borderId="0" xfId="53" applyNumberFormat="1" applyFont="1" applyAlignment="1">
      <alignment/>
    </xf>
    <xf numFmtId="192" fontId="0" fillId="0" borderId="0" xfId="53" applyNumberFormat="1" applyFont="1" applyAlignment="1">
      <alignment/>
    </xf>
    <xf numFmtId="193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37" fontId="6" fillId="0" borderId="10" xfId="0" applyFont="1" applyBorder="1" applyAlignment="1">
      <alignment horizontal="left"/>
    </xf>
    <xf numFmtId="3" fontId="5" fillId="0" borderId="16" xfId="0" applyNumberFormat="1" applyFont="1" applyBorder="1" applyAlignment="1">
      <alignment horizontal="right"/>
    </xf>
    <xf numFmtId="37" fontId="7" fillId="0" borderId="0" xfId="0" applyFont="1" applyAlignment="1">
      <alignment horizontal="left"/>
    </xf>
    <xf numFmtId="39" fontId="9" fillId="0" borderId="0" xfId="0" applyNumberFormat="1" applyFont="1" applyAlignment="1">
      <alignment horizontal="center"/>
    </xf>
    <xf numFmtId="37" fontId="10" fillId="0" borderId="0" xfId="0" applyFont="1" applyAlignment="1">
      <alignment horizontal="left"/>
    </xf>
    <xf numFmtId="37" fontId="5" fillId="25" borderId="10" xfId="0" applyFont="1" applyFill="1" applyBorder="1" applyAlignment="1">
      <alignment horizontal="center"/>
    </xf>
    <xf numFmtId="37" fontId="5" fillId="25" borderId="11" xfId="0" applyFont="1" applyFill="1" applyBorder="1" applyAlignment="1">
      <alignment horizontal="centerContinuous"/>
    </xf>
    <xf numFmtId="37" fontId="6" fillId="25" borderId="16" xfId="0" applyFont="1" applyFill="1" applyBorder="1" applyAlignment="1">
      <alignment horizontal="centerContinuous"/>
    </xf>
    <xf numFmtId="37" fontId="5" fillId="25" borderId="13" xfId="0" applyFont="1" applyFill="1" applyBorder="1" applyAlignment="1">
      <alignment horizontal="centerContinuous"/>
    </xf>
    <xf numFmtId="37" fontId="6" fillId="25" borderId="17" xfId="0" applyFont="1" applyFill="1" applyBorder="1" applyAlignment="1">
      <alignment horizontal="centerContinuous"/>
    </xf>
    <xf numFmtId="37" fontId="5" fillId="25" borderId="17" xfId="0" applyFont="1" applyFill="1" applyBorder="1" applyAlignment="1">
      <alignment horizontal="centerContinuous"/>
    </xf>
    <xf numFmtId="37" fontId="6" fillId="25" borderId="10" xfId="0" applyFont="1" applyFill="1" applyBorder="1" applyAlignment="1">
      <alignment horizontal="center" vertical="top"/>
    </xf>
    <xf numFmtId="37" fontId="6" fillId="25" borderId="11" xfId="0" applyFont="1" applyFill="1" applyBorder="1" applyAlignment="1">
      <alignment horizontal="centerContinuous" vertical="top"/>
    </xf>
    <xf numFmtId="37" fontId="6" fillId="0" borderId="10" xfId="0" applyFont="1" applyBorder="1" applyAlignment="1" quotePrefix="1">
      <alignment horizontal="left"/>
    </xf>
    <xf numFmtId="3" fontId="6" fillId="0" borderId="11" xfId="0" applyNumberFormat="1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19" xfId="0" applyFont="1" applyBorder="1" applyAlignment="1">
      <alignment/>
    </xf>
    <xf numFmtId="49" fontId="6" fillId="25" borderId="13" xfId="0" applyNumberFormat="1" applyFont="1" applyFill="1" applyBorder="1" applyAlignment="1">
      <alignment horizontal="center" vertical="center"/>
    </xf>
    <xf numFmtId="37" fontId="6" fillId="25" borderId="13" xfId="0" applyFont="1" applyFill="1" applyBorder="1" applyAlignment="1">
      <alignment horizontal="center" vertical="center"/>
    </xf>
    <xf numFmtId="37" fontId="6" fillId="25" borderId="16" xfId="0" applyFont="1" applyFill="1" applyBorder="1" applyAlignment="1">
      <alignment horizontal="center" vertic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GRÁFICA 1.
MATRÍCULA EN LA UNIVERSIDAD DE PANAMÁ, 
POR SEXO: SEGUNDO SEMESTRE; 
AÑO ACADÉMICO 2018</a:t>
            </a:r>
          </a:p>
        </c:rich>
      </c:tx>
      <c:layout>
        <c:manualLayout>
          <c:xMode val="factor"/>
          <c:yMode val="factor"/>
          <c:x val="0.01025"/>
          <c:y val="-0.0315"/>
        </c:manualLayout>
      </c:layout>
      <c:spPr>
        <a:noFill/>
        <a:ln w="3175"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56"/>
          <c:y val="0.32025"/>
          <c:w val="0.448"/>
          <c:h val="0.4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ptCount val="2"/>
                <c:pt idx="0">
                  <c:v>20502</c:v>
                </c:pt>
                <c:pt idx="1">
                  <c:v>38117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BBB5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2.
MATRÍCULA EN LA UNIVERSIDAD DE PANAMÁ, POR TURNO: SEGUNDO SEMESTRE; AÑO ACADÉMICO 2018</a:t>
            </a:r>
          </a:p>
        </c:rich>
      </c:tx>
      <c:layout>
        <c:manualLayout>
          <c:xMode val="factor"/>
          <c:yMode val="factor"/>
          <c:x val="0.05075"/>
          <c:y val="-0.003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0575"/>
          <c:y val="0.1925"/>
          <c:w val="0.7235"/>
          <c:h val="0.65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ptCount val="3"/>
                <c:pt idx="0">
                  <c:v>33535</c:v>
                </c:pt>
                <c:pt idx="1">
                  <c:v>21246</c:v>
                </c:pt>
                <c:pt idx="2">
                  <c:v>3838</c:v>
                </c:pt>
              </c:numCache>
            </c:numRef>
          </c:val>
          <c:shape val="box"/>
        </c:ser>
        <c:shape val="box"/>
        <c:axId val="8638437"/>
        <c:axId val="10637070"/>
        <c:axId val="28624767"/>
      </c:bar3DChart>
      <c:catAx>
        <c:axId val="86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Turno</a:t>
                </a:r>
              </a:p>
            </c:rich>
          </c:tx>
          <c:layout>
            <c:manualLayout>
              <c:xMode val="factor"/>
              <c:yMode val="factor"/>
              <c:x val="-0.016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Matrícula</a:t>
                </a:r>
              </a:p>
            </c:rich>
          </c:tx>
          <c:layout>
            <c:manualLayout>
              <c:xMode val="factor"/>
              <c:yMode val="factor"/>
              <c:x val="-0.179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8638437"/>
        <c:crossesAt val="1"/>
        <c:crossBetween val="between"/>
        <c:dispUnits/>
      </c:valAx>
      <c:ser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6370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2D050"/>
        </a:solidFill>
        <a:ln w="3175">
          <a:noFill/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504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95</xdr:row>
      <xdr:rowOff>28575</xdr:rowOff>
    </xdr:from>
    <xdr:to>
      <xdr:col>6</xdr:col>
      <xdr:colOff>552450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1076325" y="19145250"/>
        <a:ext cx="7305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1009650</xdr:colOff>
      <xdr:row>122</xdr:row>
      <xdr:rowOff>133350</xdr:rowOff>
    </xdr:from>
    <xdr:to>
      <xdr:col>6</xdr:col>
      <xdr:colOff>571500</xdr:colOff>
      <xdr:row>152</xdr:row>
      <xdr:rowOff>0</xdr:rowOff>
    </xdr:to>
    <xdr:graphicFrame>
      <xdr:nvGraphicFramePr>
        <xdr:cNvPr id="2" name="Chart 2"/>
        <xdr:cNvGraphicFramePr/>
      </xdr:nvGraphicFramePr>
      <xdr:xfrm>
        <a:off x="1009650" y="24393525"/>
        <a:ext cx="73914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34">
      <selection activeCell="H42" sqref="H42"/>
    </sheetView>
  </sheetViews>
  <sheetFormatPr defaultColWidth="11.19921875" defaultRowHeight="15"/>
  <cols>
    <col min="1" max="1" width="39.296875" style="16" customWidth="1"/>
    <col min="2" max="2" width="7.69921875" style="16" customWidth="1"/>
    <col min="3" max="4" width="8.8984375" style="16" customWidth="1"/>
    <col min="5" max="5" width="7.3984375" style="16" customWidth="1"/>
    <col min="6" max="6" width="10" style="16" customWidth="1"/>
    <col min="7" max="7" width="8.796875" style="16" customWidth="1"/>
    <col min="8" max="8" width="11.59765625" style="16" customWidth="1"/>
    <col min="9" max="9" width="12.19921875" style="16" bestFit="1" customWidth="1"/>
    <col min="10" max="16384" width="11.59765625" style="16" customWidth="1"/>
  </cols>
  <sheetData>
    <row r="1" spans="1:7" ht="17.25" customHeight="1">
      <c r="A1" s="55" t="s">
        <v>89</v>
      </c>
      <c r="B1" s="56"/>
      <c r="C1" s="56"/>
      <c r="D1" s="56"/>
      <c r="E1" s="56"/>
      <c r="F1" s="56"/>
      <c r="G1" s="56"/>
    </row>
    <row r="2" spans="1:7" ht="18" customHeight="1">
      <c r="A2" s="55" t="s">
        <v>86</v>
      </c>
      <c r="B2" s="55"/>
      <c r="C2" s="55"/>
      <c r="D2" s="55"/>
      <c r="E2" s="55"/>
      <c r="F2" s="55"/>
      <c r="G2" s="55"/>
    </row>
    <row r="3" spans="1:7" ht="19.5" customHeight="1">
      <c r="A3" s="55" t="s">
        <v>78</v>
      </c>
      <c r="B3" s="55"/>
      <c r="C3" s="55"/>
      <c r="D3" s="55"/>
      <c r="E3" s="55"/>
      <c r="F3" s="55"/>
      <c r="G3" s="55"/>
    </row>
    <row r="4" spans="1:7" ht="13.5" customHeight="1" thickBot="1">
      <c r="A4" s="51"/>
      <c r="B4" s="51"/>
      <c r="C4" s="51"/>
      <c r="D4" s="51"/>
      <c r="E4" s="51"/>
      <c r="F4" s="51"/>
      <c r="G4" s="51"/>
    </row>
    <row r="5" spans="1:7" ht="18" customHeight="1" thickTop="1">
      <c r="A5" s="40"/>
      <c r="B5" s="41"/>
      <c r="C5" s="42" t="s">
        <v>25</v>
      </c>
      <c r="D5" s="43"/>
      <c r="E5" s="42" t="s">
        <v>18</v>
      </c>
      <c r="F5" s="44"/>
      <c r="G5" s="45"/>
    </row>
    <row r="6" spans="1:8" ht="27" customHeight="1">
      <c r="A6" s="46" t="s">
        <v>0</v>
      </c>
      <c r="B6" s="47" t="s">
        <v>1</v>
      </c>
      <c r="C6" s="52" t="s">
        <v>26</v>
      </c>
      <c r="D6" s="52" t="s">
        <v>27</v>
      </c>
      <c r="E6" s="53" t="s">
        <v>19</v>
      </c>
      <c r="F6" s="53" t="s">
        <v>20</v>
      </c>
      <c r="G6" s="54" t="s">
        <v>21</v>
      </c>
      <c r="H6" s="34"/>
    </row>
    <row r="7" spans="1:8" ht="15.75" customHeight="1">
      <c r="A7" s="17"/>
      <c r="B7" s="18"/>
      <c r="C7" s="7"/>
      <c r="D7" s="7"/>
      <c r="E7" s="7"/>
      <c r="F7" s="7"/>
      <c r="G7" s="8"/>
      <c r="H7"/>
    </row>
    <row r="8" spans="1:9" ht="15.75" customHeight="1">
      <c r="A8" s="19" t="s">
        <v>2</v>
      </c>
      <c r="B8" s="20">
        <f>B12+B34+B36+B49+B56</f>
        <v>58619</v>
      </c>
      <c r="C8" s="20">
        <f>C12+C34+C36+C49+C56</f>
        <v>20502</v>
      </c>
      <c r="D8" s="20">
        <f>D12+D34+D36+D49+D56</f>
        <v>38117</v>
      </c>
      <c r="E8" s="20">
        <f>E12+E34+E36+E49+E56</f>
        <v>33535</v>
      </c>
      <c r="F8" s="21">
        <f>F12+F36+F56+F34+F49</f>
        <v>3838</v>
      </c>
      <c r="G8" s="21">
        <f>G12+G36+G49+G56+G34</f>
        <v>21246</v>
      </c>
      <c r="H8" s="26"/>
      <c r="I8" s="38"/>
    </row>
    <row r="9" spans="1:9" ht="15.75" customHeight="1">
      <c r="A9" s="19"/>
      <c r="B9" s="20"/>
      <c r="C9" s="22"/>
      <c r="D9" s="20"/>
      <c r="E9" s="20"/>
      <c r="F9" s="20"/>
      <c r="G9" s="21"/>
      <c r="H9" s="26"/>
      <c r="I9" s="38"/>
    </row>
    <row r="10" spans="1:9" ht="15.75" customHeight="1">
      <c r="A10" s="23" t="s">
        <v>30</v>
      </c>
      <c r="B10" s="22">
        <f aca="true" t="shared" si="0" ref="B10:G10">B8/$B$8*100</f>
        <v>100</v>
      </c>
      <c r="C10" s="22">
        <f t="shared" si="0"/>
        <v>34.97500810317474</v>
      </c>
      <c r="D10" s="22">
        <f t="shared" si="0"/>
        <v>65.02499189682526</v>
      </c>
      <c r="E10" s="22">
        <f t="shared" si="0"/>
        <v>57.208413654275915</v>
      </c>
      <c r="F10" s="22">
        <f t="shared" si="0"/>
        <v>6.547365188761322</v>
      </c>
      <c r="G10" s="24">
        <f t="shared" si="0"/>
        <v>36.24422115696276</v>
      </c>
      <c r="H10" s="26"/>
      <c r="I10" s="38"/>
    </row>
    <row r="11" spans="1:9" ht="15" customHeight="1">
      <c r="A11" s="2"/>
      <c r="B11" s="9"/>
      <c r="C11" s="9"/>
      <c r="D11" s="9"/>
      <c r="E11" s="9"/>
      <c r="F11" s="9"/>
      <c r="G11" s="10"/>
      <c r="H11" s="26"/>
      <c r="I11" s="38"/>
    </row>
    <row r="12" spans="1:9" ht="15.75" customHeight="1">
      <c r="A12" s="25" t="s">
        <v>3</v>
      </c>
      <c r="B12" s="14">
        <f aca="true" t="shared" si="1" ref="B12:G12">SUM(B14:B32)</f>
        <v>28058</v>
      </c>
      <c r="C12" s="14">
        <f t="shared" si="1"/>
        <v>10679</v>
      </c>
      <c r="D12" s="14">
        <f t="shared" si="1"/>
        <v>17379</v>
      </c>
      <c r="E12" s="14">
        <f t="shared" si="1"/>
        <v>18389</v>
      </c>
      <c r="F12" s="14">
        <f t="shared" si="1"/>
        <v>1153</v>
      </c>
      <c r="G12" s="29">
        <f t="shared" si="1"/>
        <v>8516</v>
      </c>
      <c r="H12" s="26"/>
      <c r="I12" s="38"/>
    </row>
    <row r="13" spans="1:9" ht="15.75">
      <c r="A13" s="3" t="s">
        <v>4</v>
      </c>
      <c r="B13" s="11"/>
      <c r="C13" s="11"/>
      <c r="D13" s="11"/>
      <c r="E13" s="9"/>
      <c r="F13" s="9"/>
      <c r="G13" s="10"/>
      <c r="H13" s="26"/>
      <c r="I13" s="38"/>
    </row>
    <row r="14" spans="1:9" ht="15.75" customHeight="1">
      <c r="A14" s="4" t="s">
        <v>24</v>
      </c>
      <c r="B14" s="12">
        <v>5845</v>
      </c>
      <c r="C14" s="12">
        <v>1972</v>
      </c>
      <c r="D14" s="12">
        <f>B14-C14</f>
        <v>3873</v>
      </c>
      <c r="E14" s="9">
        <v>2865</v>
      </c>
      <c r="F14" s="9">
        <v>457</v>
      </c>
      <c r="G14" s="10">
        <f>B14-E14-F14</f>
        <v>2523</v>
      </c>
      <c r="H14" s="26"/>
      <c r="I14" s="38"/>
    </row>
    <row r="15" spans="1:9" ht="15.75" customHeight="1">
      <c r="A15" s="4" t="s">
        <v>50</v>
      </c>
      <c r="B15" s="12">
        <v>2078</v>
      </c>
      <c r="C15" s="12">
        <v>943</v>
      </c>
      <c r="D15" s="12">
        <f aca="true" t="shared" si="2" ref="D15:D34">B15-C15</f>
        <v>1135</v>
      </c>
      <c r="E15" s="12">
        <v>1342</v>
      </c>
      <c r="F15" s="12">
        <v>146</v>
      </c>
      <c r="G15" s="10">
        <f>B15-E15-F15</f>
        <v>590</v>
      </c>
      <c r="H15" s="26"/>
      <c r="I15" s="38"/>
    </row>
    <row r="16" spans="1:9" ht="15.75" customHeight="1">
      <c r="A16" s="4" t="s">
        <v>74</v>
      </c>
      <c r="B16" s="12">
        <v>3030</v>
      </c>
      <c r="C16" s="12">
        <v>1314</v>
      </c>
      <c r="D16" s="12">
        <f t="shared" si="2"/>
        <v>1716</v>
      </c>
      <c r="E16" s="12">
        <v>1640</v>
      </c>
      <c r="F16" s="12" t="s">
        <v>83</v>
      </c>
      <c r="G16" s="10">
        <f>B16-E16</f>
        <v>1390</v>
      </c>
      <c r="H16" s="26"/>
      <c r="I16" s="38"/>
    </row>
    <row r="17" spans="1:9" ht="15.75" customHeight="1">
      <c r="A17" s="4" t="s">
        <v>48</v>
      </c>
      <c r="B17" s="12">
        <v>963</v>
      </c>
      <c r="C17" s="12">
        <v>528</v>
      </c>
      <c r="D17" s="12">
        <f t="shared" si="2"/>
        <v>435</v>
      </c>
      <c r="E17" s="9">
        <v>597</v>
      </c>
      <c r="F17" s="9">
        <v>62</v>
      </c>
      <c r="G17" s="10">
        <f>B17-E17-F17</f>
        <v>304</v>
      </c>
      <c r="H17" s="26"/>
      <c r="I17" s="38"/>
    </row>
    <row r="18" spans="1:9" ht="15.75" customHeight="1">
      <c r="A18" s="4" t="s">
        <v>5</v>
      </c>
      <c r="B18" s="12">
        <v>701</v>
      </c>
      <c r="C18" s="12">
        <v>342</v>
      </c>
      <c r="D18" s="12">
        <f t="shared" si="2"/>
        <v>359</v>
      </c>
      <c r="E18" s="9">
        <v>434</v>
      </c>
      <c r="F18" s="12">
        <v>67</v>
      </c>
      <c r="G18" s="10">
        <f>B18-E18-F18</f>
        <v>200</v>
      </c>
      <c r="H18" s="26"/>
      <c r="I18" s="38"/>
    </row>
    <row r="19" spans="1:9" ht="15.75" customHeight="1">
      <c r="A19" s="4" t="s">
        <v>6</v>
      </c>
      <c r="B19" s="12">
        <v>1700</v>
      </c>
      <c r="C19" s="12">
        <v>356</v>
      </c>
      <c r="D19" s="12">
        <f t="shared" si="2"/>
        <v>1344</v>
      </c>
      <c r="E19" s="12">
        <v>1289</v>
      </c>
      <c r="F19" s="12" t="s">
        <v>83</v>
      </c>
      <c r="G19" s="10">
        <f>B19-E19</f>
        <v>411</v>
      </c>
      <c r="H19" s="26"/>
      <c r="I19" s="38"/>
    </row>
    <row r="20" spans="1:9" ht="15.75" customHeight="1">
      <c r="A20" s="4" t="s">
        <v>7</v>
      </c>
      <c r="B20" s="12">
        <v>1295</v>
      </c>
      <c r="C20" s="12">
        <v>520</v>
      </c>
      <c r="D20" s="12">
        <f t="shared" si="2"/>
        <v>775</v>
      </c>
      <c r="E20" s="12">
        <v>1021</v>
      </c>
      <c r="F20" s="12">
        <v>51</v>
      </c>
      <c r="G20" s="13">
        <f>B20-E20-F20</f>
        <v>223</v>
      </c>
      <c r="H20" s="26"/>
      <c r="I20" s="38"/>
    </row>
    <row r="21" spans="1:9" ht="15.75" customHeight="1">
      <c r="A21" s="4" t="s">
        <v>8</v>
      </c>
      <c r="B21" s="12">
        <v>1477</v>
      </c>
      <c r="C21" s="12">
        <v>563</v>
      </c>
      <c r="D21" s="12">
        <f t="shared" si="2"/>
        <v>914</v>
      </c>
      <c r="E21" s="9">
        <v>897</v>
      </c>
      <c r="F21" s="12" t="s">
        <v>83</v>
      </c>
      <c r="G21" s="13">
        <f>B21-E21</f>
        <v>580</v>
      </c>
      <c r="H21" s="26"/>
      <c r="I21" s="38"/>
    </row>
    <row r="22" spans="1:9" ht="15.75" customHeight="1">
      <c r="A22" s="4" t="s">
        <v>46</v>
      </c>
      <c r="B22" s="12">
        <v>1790</v>
      </c>
      <c r="C22" s="12">
        <v>721</v>
      </c>
      <c r="D22" s="12">
        <f t="shared" si="2"/>
        <v>1069</v>
      </c>
      <c r="E22" s="9">
        <v>960</v>
      </c>
      <c r="F22" s="12">
        <v>5</v>
      </c>
      <c r="G22" s="10">
        <f>B22-E22-F22</f>
        <v>825</v>
      </c>
      <c r="H22" s="26"/>
      <c r="I22" s="38"/>
    </row>
    <row r="23" spans="1:9" ht="15.75" customHeight="1">
      <c r="A23" s="4" t="s">
        <v>9</v>
      </c>
      <c r="B23" s="12">
        <v>1121</v>
      </c>
      <c r="C23" s="12">
        <v>424</v>
      </c>
      <c r="D23" s="12">
        <f t="shared" si="2"/>
        <v>697</v>
      </c>
      <c r="E23" s="12">
        <v>601</v>
      </c>
      <c r="F23" s="12">
        <v>78</v>
      </c>
      <c r="G23" s="10">
        <f>B23-E23-F23</f>
        <v>442</v>
      </c>
      <c r="H23" s="26"/>
      <c r="I23" s="38"/>
    </row>
    <row r="24" spans="1:9" ht="15.75" customHeight="1">
      <c r="A24" s="4" t="s">
        <v>10</v>
      </c>
      <c r="B24" s="12">
        <v>640</v>
      </c>
      <c r="C24" s="12">
        <v>88</v>
      </c>
      <c r="D24" s="12">
        <f t="shared" si="2"/>
        <v>552</v>
      </c>
      <c r="E24" s="12">
        <v>638</v>
      </c>
      <c r="F24" s="12">
        <v>1</v>
      </c>
      <c r="G24" s="10">
        <f>B24-E24-F24</f>
        <v>1</v>
      </c>
      <c r="H24" s="26"/>
      <c r="I24" s="38"/>
    </row>
    <row r="25" spans="1:9" ht="15.75" customHeight="1">
      <c r="A25" s="4" t="s">
        <v>43</v>
      </c>
      <c r="B25" s="12">
        <v>709</v>
      </c>
      <c r="C25" s="12">
        <v>199</v>
      </c>
      <c r="D25" s="12">
        <f t="shared" si="2"/>
        <v>510</v>
      </c>
      <c r="E25" s="12">
        <v>709</v>
      </c>
      <c r="F25" s="12" t="s">
        <v>83</v>
      </c>
      <c r="G25" s="13" t="s">
        <v>83</v>
      </c>
      <c r="H25" s="26"/>
      <c r="I25" s="38"/>
    </row>
    <row r="26" spans="1:9" ht="15.75" customHeight="1">
      <c r="A26" s="4" t="s">
        <v>44</v>
      </c>
      <c r="B26" s="12">
        <v>2340</v>
      </c>
      <c r="C26" s="12">
        <v>930</v>
      </c>
      <c r="D26" s="12">
        <f t="shared" si="2"/>
        <v>1410</v>
      </c>
      <c r="E26" s="12">
        <v>1429</v>
      </c>
      <c r="F26" s="13">
        <v>17</v>
      </c>
      <c r="G26" s="13">
        <f>B26-E26-F26</f>
        <v>894</v>
      </c>
      <c r="H26" s="26"/>
      <c r="I26" s="38"/>
    </row>
    <row r="27" spans="1:9" ht="15.75" customHeight="1">
      <c r="A27" s="3" t="s">
        <v>51</v>
      </c>
      <c r="B27" s="12">
        <v>969</v>
      </c>
      <c r="C27" s="12">
        <v>702</v>
      </c>
      <c r="D27" s="12">
        <f t="shared" si="2"/>
        <v>267</v>
      </c>
      <c r="E27" s="9">
        <v>969</v>
      </c>
      <c r="F27" s="13" t="s">
        <v>83</v>
      </c>
      <c r="G27" s="13" t="s">
        <v>83</v>
      </c>
      <c r="H27" s="26"/>
      <c r="I27" s="38"/>
    </row>
    <row r="28" spans="1:9" ht="15.75" customHeight="1">
      <c r="A28" s="4" t="s">
        <v>75</v>
      </c>
      <c r="B28" s="12">
        <v>647</v>
      </c>
      <c r="C28" s="12">
        <v>278</v>
      </c>
      <c r="D28" s="12">
        <f t="shared" si="2"/>
        <v>369</v>
      </c>
      <c r="E28" s="9">
        <v>642</v>
      </c>
      <c r="F28" s="13" t="s">
        <v>83</v>
      </c>
      <c r="G28" s="13">
        <f>B28-E28</f>
        <v>5</v>
      </c>
      <c r="H28" s="26"/>
      <c r="I28" s="38"/>
    </row>
    <row r="29" spans="1:9" ht="15.75" customHeight="1">
      <c r="A29" s="4" t="s">
        <v>11</v>
      </c>
      <c r="B29" s="12">
        <v>1595</v>
      </c>
      <c r="C29" s="12">
        <v>551</v>
      </c>
      <c r="D29" s="12">
        <f t="shared" si="2"/>
        <v>1044</v>
      </c>
      <c r="E29" s="9">
        <v>1532</v>
      </c>
      <c r="F29" s="13">
        <v>63</v>
      </c>
      <c r="G29" s="13" t="s">
        <v>83</v>
      </c>
      <c r="H29" s="26"/>
      <c r="I29" s="38"/>
    </row>
    <row r="30" spans="1:9" ht="15.75" customHeight="1">
      <c r="A30" s="4" t="s">
        <v>12</v>
      </c>
      <c r="B30" s="12">
        <v>231</v>
      </c>
      <c r="C30" s="12">
        <v>70</v>
      </c>
      <c r="D30" s="12">
        <f t="shared" si="2"/>
        <v>161</v>
      </c>
      <c r="E30" s="9">
        <v>231</v>
      </c>
      <c r="F30" s="13" t="s">
        <v>83</v>
      </c>
      <c r="G30" s="13" t="s">
        <v>83</v>
      </c>
      <c r="H30" s="26"/>
      <c r="I30" s="38"/>
    </row>
    <row r="31" spans="1:9" ht="15.75" customHeight="1">
      <c r="A31" s="4" t="s">
        <v>13</v>
      </c>
      <c r="B31" s="12">
        <v>354</v>
      </c>
      <c r="C31" s="12">
        <v>68</v>
      </c>
      <c r="D31" s="12">
        <f t="shared" si="2"/>
        <v>286</v>
      </c>
      <c r="E31" s="9">
        <v>354</v>
      </c>
      <c r="F31" s="13" t="s">
        <v>83</v>
      </c>
      <c r="G31" s="13" t="s">
        <v>83</v>
      </c>
      <c r="H31" s="26"/>
      <c r="I31" s="38"/>
    </row>
    <row r="32" spans="1:9" ht="15.75" customHeight="1">
      <c r="A32" s="4" t="s">
        <v>66</v>
      </c>
      <c r="B32" s="12">
        <v>573</v>
      </c>
      <c r="C32" s="12">
        <v>110</v>
      </c>
      <c r="D32" s="12">
        <f t="shared" si="2"/>
        <v>463</v>
      </c>
      <c r="E32" s="9">
        <v>239</v>
      </c>
      <c r="F32" s="13">
        <v>206</v>
      </c>
      <c r="G32" s="13">
        <f>B32-E32-F32</f>
        <v>128</v>
      </c>
      <c r="H32" s="26"/>
      <c r="I32" s="38"/>
    </row>
    <row r="33" spans="1:9" ht="15.75" customHeight="1">
      <c r="A33" s="2"/>
      <c r="B33" s="9"/>
      <c r="C33" s="9"/>
      <c r="D33" s="9"/>
      <c r="E33" s="9"/>
      <c r="F33" s="13"/>
      <c r="G33" s="13"/>
      <c r="H33" s="26"/>
      <c r="I33" s="38"/>
    </row>
    <row r="34" spans="1:9" ht="15.75" customHeight="1">
      <c r="A34" s="48" t="s">
        <v>14</v>
      </c>
      <c r="B34" s="14">
        <v>918</v>
      </c>
      <c r="C34" s="14">
        <v>540</v>
      </c>
      <c r="D34" s="14">
        <f t="shared" si="2"/>
        <v>378</v>
      </c>
      <c r="E34" s="49">
        <v>890</v>
      </c>
      <c r="F34" s="29">
        <v>27</v>
      </c>
      <c r="G34" s="29">
        <f>B34-E34-F34</f>
        <v>1</v>
      </c>
      <c r="H34" s="26"/>
      <c r="I34" s="38"/>
    </row>
    <row r="35" spans="1:9" ht="15.75" customHeight="1">
      <c r="A35" s="2"/>
      <c r="B35" s="9"/>
      <c r="C35" s="9"/>
      <c r="D35" s="9"/>
      <c r="E35" s="9"/>
      <c r="F35" s="10"/>
      <c r="G35" s="10"/>
      <c r="H35" s="26"/>
      <c r="I35" s="38"/>
    </row>
    <row r="36" spans="1:9" ht="15.75" customHeight="1">
      <c r="A36" s="27" t="s">
        <v>15</v>
      </c>
      <c r="B36" s="14">
        <f aca="true" t="shared" si="3" ref="B36:G36">SUM(B38:B47)</f>
        <v>25781</v>
      </c>
      <c r="C36" s="14">
        <f t="shared" si="3"/>
        <v>7912</v>
      </c>
      <c r="D36" s="14">
        <f t="shared" si="3"/>
        <v>17869</v>
      </c>
      <c r="E36" s="20">
        <f t="shared" si="3"/>
        <v>11675</v>
      </c>
      <c r="F36" s="21">
        <f t="shared" si="3"/>
        <v>2451</v>
      </c>
      <c r="G36" s="21">
        <f t="shared" si="3"/>
        <v>11655</v>
      </c>
      <c r="H36" s="26"/>
      <c r="I36" s="38"/>
    </row>
    <row r="37" spans="1:9" ht="15.75" customHeight="1">
      <c r="A37" s="2"/>
      <c r="B37" s="9"/>
      <c r="C37" s="9"/>
      <c r="D37" s="9"/>
      <c r="E37" s="9"/>
      <c r="F37" s="10"/>
      <c r="G37" s="10"/>
      <c r="H37" s="26"/>
      <c r="I37" s="38"/>
    </row>
    <row r="38" spans="1:9" ht="15.75" customHeight="1">
      <c r="A38" s="4" t="s">
        <v>16</v>
      </c>
      <c r="B38" s="12">
        <v>2364</v>
      </c>
      <c r="C38" s="12">
        <v>768</v>
      </c>
      <c r="D38" s="12">
        <f>B38-C38</f>
        <v>1596</v>
      </c>
      <c r="E38" s="9">
        <v>1224</v>
      </c>
      <c r="F38" s="10">
        <v>396</v>
      </c>
      <c r="G38" s="10">
        <f>B38-E38-F38</f>
        <v>744</v>
      </c>
      <c r="H38" s="26"/>
      <c r="I38" s="38"/>
    </row>
    <row r="39" spans="1:9" ht="15.75" customHeight="1">
      <c r="A39" s="4" t="s">
        <v>17</v>
      </c>
      <c r="B39" s="12">
        <v>1850</v>
      </c>
      <c r="C39" s="12">
        <v>689</v>
      </c>
      <c r="D39" s="12">
        <f aca="true" t="shared" si="4" ref="D39:D47">B39-C39</f>
        <v>1161</v>
      </c>
      <c r="E39" s="12">
        <v>1443</v>
      </c>
      <c r="F39" s="13">
        <v>2</v>
      </c>
      <c r="G39" s="10">
        <f aca="true" t="shared" si="5" ref="G39:G47">B39-E39-F39</f>
        <v>405</v>
      </c>
      <c r="H39" s="26"/>
      <c r="I39" s="38"/>
    </row>
    <row r="40" spans="1:9" ht="15.75" customHeight="1">
      <c r="A40" s="4" t="s">
        <v>39</v>
      </c>
      <c r="B40" s="12">
        <v>2497</v>
      </c>
      <c r="C40" s="12">
        <v>658</v>
      </c>
      <c r="D40" s="12">
        <f t="shared" si="4"/>
        <v>1839</v>
      </c>
      <c r="E40" s="12">
        <v>1054</v>
      </c>
      <c r="F40" s="13">
        <v>794</v>
      </c>
      <c r="G40" s="10">
        <f t="shared" si="5"/>
        <v>649</v>
      </c>
      <c r="H40" s="26"/>
      <c r="I40" s="38"/>
    </row>
    <row r="41" spans="1:9" ht="15.75" customHeight="1">
      <c r="A41" s="3" t="s">
        <v>41</v>
      </c>
      <c r="B41" s="12">
        <v>5236</v>
      </c>
      <c r="C41" s="12">
        <v>1329</v>
      </c>
      <c r="D41" s="12">
        <f>B41-C41</f>
        <v>3907</v>
      </c>
      <c r="E41" s="12">
        <v>1645</v>
      </c>
      <c r="F41" s="13">
        <v>267</v>
      </c>
      <c r="G41" s="10">
        <f t="shared" si="5"/>
        <v>3324</v>
      </c>
      <c r="H41" s="26"/>
      <c r="I41" s="38"/>
    </row>
    <row r="42" spans="1:9" ht="15.75" customHeight="1">
      <c r="A42" s="2" t="s">
        <v>76</v>
      </c>
      <c r="B42" s="12">
        <v>844</v>
      </c>
      <c r="C42" s="12">
        <v>547</v>
      </c>
      <c r="D42" s="12">
        <f t="shared" si="4"/>
        <v>297</v>
      </c>
      <c r="E42" s="12">
        <v>843</v>
      </c>
      <c r="F42" s="13" t="s">
        <v>83</v>
      </c>
      <c r="G42" s="10">
        <f>B42-E42</f>
        <v>1</v>
      </c>
      <c r="H42" s="26"/>
      <c r="I42" s="38"/>
    </row>
    <row r="43" spans="1:9" ht="15.75" customHeight="1">
      <c r="A43" s="3" t="s">
        <v>40</v>
      </c>
      <c r="B43" s="12">
        <v>1125</v>
      </c>
      <c r="C43" s="12">
        <v>485</v>
      </c>
      <c r="D43" s="12">
        <f t="shared" si="4"/>
        <v>640</v>
      </c>
      <c r="E43" s="12">
        <v>263</v>
      </c>
      <c r="F43" s="13">
        <v>213</v>
      </c>
      <c r="G43" s="10">
        <f>B43-E43-F43</f>
        <v>649</v>
      </c>
      <c r="H43" s="26"/>
      <c r="I43" s="38"/>
    </row>
    <row r="44" spans="1:9" ht="15.75" customHeight="1">
      <c r="A44" s="3" t="s">
        <v>77</v>
      </c>
      <c r="B44" s="12">
        <v>530</v>
      </c>
      <c r="C44" s="12">
        <v>103</v>
      </c>
      <c r="D44" s="12">
        <f>B44-C44</f>
        <v>427</v>
      </c>
      <c r="E44" s="12">
        <v>106</v>
      </c>
      <c r="F44" s="13">
        <v>36</v>
      </c>
      <c r="G44" s="10">
        <f t="shared" si="5"/>
        <v>388</v>
      </c>
      <c r="H44" s="26"/>
      <c r="I44" s="38"/>
    </row>
    <row r="45" spans="1:9" ht="15.75" customHeight="1">
      <c r="A45" s="3" t="s">
        <v>45</v>
      </c>
      <c r="B45" s="12">
        <v>3898</v>
      </c>
      <c r="C45" s="12">
        <v>1063</v>
      </c>
      <c r="D45" s="12">
        <f t="shared" si="4"/>
        <v>2835</v>
      </c>
      <c r="E45" s="12">
        <v>1527</v>
      </c>
      <c r="F45" s="13">
        <v>238</v>
      </c>
      <c r="G45" s="10">
        <f t="shared" si="5"/>
        <v>2133</v>
      </c>
      <c r="H45" s="26"/>
      <c r="I45" s="38"/>
    </row>
    <row r="46" spans="1:9" ht="15.75" customHeight="1">
      <c r="A46" s="3" t="s">
        <v>22</v>
      </c>
      <c r="B46" s="12">
        <v>3404</v>
      </c>
      <c r="C46" s="12">
        <v>851</v>
      </c>
      <c r="D46" s="12">
        <f t="shared" si="4"/>
        <v>2553</v>
      </c>
      <c r="E46" s="12">
        <v>998</v>
      </c>
      <c r="F46" s="13">
        <v>102</v>
      </c>
      <c r="G46" s="10">
        <f t="shared" si="5"/>
        <v>2304</v>
      </c>
      <c r="H46" s="26"/>
      <c r="I46" s="38"/>
    </row>
    <row r="47" spans="1:9" ht="15.75" customHeight="1">
      <c r="A47" s="4" t="s">
        <v>42</v>
      </c>
      <c r="B47" s="12">
        <v>4033</v>
      </c>
      <c r="C47" s="12">
        <v>1419</v>
      </c>
      <c r="D47" s="12">
        <f t="shared" si="4"/>
        <v>2614</v>
      </c>
      <c r="E47" s="9">
        <v>2572</v>
      </c>
      <c r="F47" s="10">
        <v>403</v>
      </c>
      <c r="G47" s="10">
        <f t="shared" si="5"/>
        <v>1058</v>
      </c>
      <c r="H47" s="26"/>
      <c r="I47" s="38"/>
    </row>
    <row r="48" spans="1:9" ht="15.75" customHeight="1">
      <c r="A48" s="4"/>
      <c r="B48" s="12"/>
      <c r="C48" s="12"/>
      <c r="D48" s="12"/>
      <c r="E48" s="9"/>
      <c r="F48" s="10"/>
      <c r="G48" s="10"/>
      <c r="H48" s="26"/>
      <c r="I48" s="38"/>
    </row>
    <row r="49" spans="1:9" ht="15.75" customHeight="1">
      <c r="A49" s="5" t="s">
        <v>49</v>
      </c>
      <c r="B49" s="14">
        <f aca="true" t="shared" si="6" ref="B49:G49">SUM(B51:B54)</f>
        <v>1489</v>
      </c>
      <c r="C49" s="14">
        <f t="shared" si="6"/>
        <v>441</v>
      </c>
      <c r="D49" s="14">
        <f t="shared" si="6"/>
        <v>1048</v>
      </c>
      <c r="E49" s="14">
        <f t="shared" si="6"/>
        <v>379</v>
      </c>
      <c r="F49" s="29">
        <f t="shared" si="6"/>
        <v>81</v>
      </c>
      <c r="G49" s="29">
        <f t="shared" si="6"/>
        <v>1029</v>
      </c>
      <c r="H49" s="26"/>
      <c r="I49" s="38"/>
    </row>
    <row r="50" spans="1:9" ht="15.75" customHeight="1">
      <c r="A50" s="5"/>
      <c r="B50" s="14"/>
      <c r="C50" s="14"/>
      <c r="D50" s="14"/>
      <c r="E50" s="9"/>
      <c r="F50" s="10"/>
      <c r="G50" s="10"/>
      <c r="H50" s="26"/>
      <c r="I50" s="38"/>
    </row>
    <row r="51" spans="1:9" ht="15.75" customHeight="1">
      <c r="A51" s="2" t="s">
        <v>23</v>
      </c>
      <c r="B51" s="12">
        <v>559</v>
      </c>
      <c r="C51" s="12">
        <v>161</v>
      </c>
      <c r="D51" s="12">
        <f>B51-C51</f>
        <v>398</v>
      </c>
      <c r="E51" s="12">
        <v>162</v>
      </c>
      <c r="F51" s="13">
        <v>68</v>
      </c>
      <c r="G51" s="10">
        <f>B51-E51-F51</f>
        <v>329</v>
      </c>
      <c r="H51" s="26"/>
      <c r="I51" s="38"/>
    </row>
    <row r="52" spans="1:9" ht="15.75" customHeight="1">
      <c r="A52" s="2" t="s">
        <v>82</v>
      </c>
      <c r="B52" s="12">
        <v>136</v>
      </c>
      <c r="C52" s="12">
        <v>36</v>
      </c>
      <c r="D52" s="12">
        <f>B52-C52</f>
        <v>100</v>
      </c>
      <c r="E52" s="12">
        <v>16</v>
      </c>
      <c r="F52" s="13" t="s">
        <v>83</v>
      </c>
      <c r="G52" s="10">
        <f>B52-E52</f>
        <v>120</v>
      </c>
      <c r="H52" s="26"/>
      <c r="I52" s="38"/>
    </row>
    <row r="53" spans="1:9" ht="15.75" customHeight="1">
      <c r="A53" s="2" t="s">
        <v>67</v>
      </c>
      <c r="B53" s="12">
        <v>339</v>
      </c>
      <c r="C53" s="12">
        <v>99</v>
      </c>
      <c r="D53" s="12">
        <f>B53-C53</f>
        <v>240</v>
      </c>
      <c r="E53" s="12">
        <v>20</v>
      </c>
      <c r="F53" s="13">
        <v>13</v>
      </c>
      <c r="G53" s="10">
        <f>B53-E53-F53</f>
        <v>306</v>
      </c>
      <c r="H53" s="26"/>
      <c r="I53" s="38"/>
    </row>
    <row r="54" spans="1:9" ht="15.75" customHeight="1">
      <c r="A54" s="2" t="s">
        <v>84</v>
      </c>
      <c r="B54" s="12">
        <v>455</v>
      </c>
      <c r="C54" s="12">
        <v>145</v>
      </c>
      <c r="D54" s="12">
        <f>B54-C54</f>
        <v>310</v>
      </c>
      <c r="E54" s="12">
        <v>181</v>
      </c>
      <c r="F54" s="13" t="s">
        <v>83</v>
      </c>
      <c r="G54" s="10">
        <f>B54-E54</f>
        <v>274</v>
      </c>
      <c r="H54" s="26"/>
      <c r="I54" s="38"/>
    </row>
    <row r="55" spans="1:9" ht="15.75" customHeight="1">
      <c r="A55" s="2"/>
      <c r="B55" s="12"/>
      <c r="C55" s="12"/>
      <c r="D55" s="12"/>
      <c r="E55" s="12"/>
      <c r="F55" s="13"/>
      <c r="G55" s="10"/>
      <c r="H55" s="26"/>
      <c r="I55" s="38"/>
    </row>
    <row r="56" spans="1:9" ht="15.75" customHeight="1">
      <c r="A56" s="35" t="s">
        <v>52</v>
      </c>
      <c r="B56" s="14">
        <f aca="true" t="shared" si="7" ref="B56:G56">SUM(B58:B79)</f>
        <v>2373</v>
      </c>
      <c r="C56" s="14">
        <f t="shared" si="7"/>
        <v>930</v>
      </c>
      <c r="D56" s="14">
        <f t="shared" si="7"/>
        <v>1443</v>
      </c>
      <c r="E56" s="14">
        <f t="shared" si="7"/>
        <v>2202</v>
      </c>
      <c r="F56" s="14">
        <f t="shared" si="7"/>
        <v>126</v>
      </c>
      <c r="G56" s="29">
        <f t="shared" si="7"/>
        <v>45</v>
      </c>
      <c r="H56" s="26"/>
      <c r="I56" s="38"/>
    </row>
    <row r="57" spans="1:9" ht="15.75" customHeight="1">
      <c r="A57" s="2"/>
      <c r="B57" s="12"/>
      <c r="C57" s="12"/>
      <c r="D57" s="12"/>
      <c r="E57" s="12"/>
      <c r="F57" s="13"/>
      <c r="G57" s="10"/>
      <c r="H57" s="26"/>
      <c r="I57" s="38"/>
    </row>
    <row r="58" spans="1:9" ht="15.75" customHeight="1">
      <c r="A58" s="3" t="s">
        <v>64</v>
      </c>
      <c r="B58" s="12">
        <v>328</v>
      </c>
      <c r="C58" s="12">
        <v>114</v>
      </c>
      <c r="D58" s="12">
        <f aca="true" t="shared" si="8" ref="D58:D63">B58-C58</f>
        <v>214</v>
      </c>
      <c r="E58" s="12">
        <v>310</v>
      </c>
      <c r="F58" s="13" t="s">
        <v>83</v>
      </c>
      <c r="G58" s="13">
        <f>B58-E58</f>
        <v>18</v>
      </c>
      <c r="H58" s="26"/>
      <c r="I58" s="38"/>
    </row>
    <row r="59" spans="1:9" ht="15.75" customHeight="1">
      <c r="A59" s="3" t="s">
        <v>79</v>
      </c>
      <c r="B59" s="12">
        <v>7</v>
      </c>
      <c r="C59" s="12">
        <v>2</v>
      </c>
      <c r="D59" s="12">
        <f t="shared" si="8"/>
        <v>5</v>
      </c>
      <c r="E59" s="12">
        <v>7</v>
      </c>
      <c r="F59" s="13" t="s">
        <v>83</v>
      </c>
      <c r="G59" s="13" t="s">
        <v>83</v>
      </c>
      <c r="H59" s="26"/>
      <c r="I59" s="38"/>
    </row>
    <row r="60" spans="1:9" ht="15.75" customHeight="1">
      <c r="A60" s="3" t="s">
        <v>65</v>
      </c>
      <c r="B60" s="12">
        <v>359</v>
      </c>
      <c r="C60" s="12">
        <v>158</v>
      </c>
      <c r="D60" s="12">
        <f t="shared" si="8"/>
        <v>201</v>
      </c>
      <c r="E60" s="12">
        <v>330</v>
      </c>
      <c r="F60" s="13">
        <v>2</v>
      </c>
      <c r="G60" s="13">
        <f>B60-E60-F60</f>
        <v>27</v>
      </c>
      <c r="H60" s="26"/>
      <c r="I60" s="38"/>
    </row>
    <row r="61" spans="1:9" ht="15.75" customHeight="1">
      <c r="A61" s="3" t="s">
        <v>80</v>
      </c>
      <c r="B61" s="12">
        <v>228</v>
      </c>
      <c r="C61" s="12">
        <v>98</v>
      </c>
      <c r="D61" s="12">
        <f t="shared" si="8"/>
        <v>130</v>
      </c>
      <c r="E61" s="12">
        <v>148</v>
      </c>
      <c r="F61" s="13">
        <v>80</v>
      </c>
      <c r="G61" s="13" t="s">
        <v>83</v>
      </c>
      <c r="H61" s="26"/>
      <c r="I61" s="38"/>
    </row>
    <row r="62" spans="1:9" ht="15.75" customHeight="1">
      <c r="A62" s="3" t="s">
        <v>81</v>
      </c>
      <c r="B62" s="12">
        <v>244</v>
      </c>
      <c r="C62" s="12">
        <v>101</v>
      </c>
      <c r="D62" s="12">
        <f t="shared" si="8"/>
        <v>143</v>
      </c>
      <c r="E62" s="12">
        <v>244</v>
      </c>
      <c r="F62" s="13" t="s">
        <v>83</v>
      </c>
      <c r="G62" s="13" t="s">
        <v>83</v>
      </c>
      <c r="H62" s="26"/>
      <c r="I62" s="38"/>
    </row>
    <row r="63" spans="1:9" ht="15.75" customHeight="1">
      <c r="A63" s="3" t="s">
        <v>59</v>
      </c>
      <c r="B63" s="12">
        <v>9</v>
      </c>
      <c r="C63" s="12">
        <v>1</v>
      </c>
      <c r="D63" s="12">
        <f t="shared" si="8"/>
        <v>8</v>
      </c>
      <c r="E63" s="12" t="s">
        <v>83</v>
      </c>
      <c r="F63" s="13">
        <v>9</v>
      </c>
      <c r="G63" s="13" t="s">
        <v>83</v>
      </c>
      <c r="H63" s="26"/>
      <c r="I63" s="38"/>
    </row>
    <row r="64" spans="1:9" ht="15.75" customHeight="1">
      <c r="A64" s="2" t="s">
        <v>55</v>
      </c>
      <c r="B64" s="12">
        <v>34</v>
      </c>
      <c r="C64" s="12">
        <v>3</v>
      </c>
      <c r="D64" s="12">
        <f aca="true" t="shared" si="9" ref="D64:D71">B64-C64</f>
        <v>31</v>
      </c>
      <c r="E64" s="12">
        <v>34</v>
      </c>
      <c r="F64" s="13" t="s">
        <v>83</v>
      </c>
      <c r="G64" s="13" t="s">
        <v>83</v>
      </c>
      <c r="H64" s="26"/>
      <c r="I64" s="38"/>
    </row>
    <row r="65" spans="1:9" ht="15.75" customHeight="1">
      <c r="A65" s="2" t="s">
        <v>63</v>
      </c>
      <c r="B65" s="12">
        <v>103</v>
      </c>
      <c r="C65" s="12">
        <v>3</v>
      </c>
      <c r="D65" s="12">
        <f t="shared" si="9"/>
        <v>100</v>
      </c>
      <c r="E65" s="12">
        <v>103</v>
      </c>
      <c r="F65" s="13" t="s">
        <v>83</v>
      </c>
      <c r="G65" s="13" t="s">
        <v>83</v>
      </c>
      <c r="H65" s="26"/>
      <c r="I65" s="38"/>
    </row>
    <row r="66" spans="1:9" ht="15.75" customHeight="1">
      <c r="A66" s="2" t="s">
        <v>60</v>
      </c>
      <c r="B66" s="12">
        <v>60</v>
      </c>
      <c r="C66" s="12">
        <v>12</v>
      </c>
      <c r="D66" s="12">
        <f t="shared" si="9"/>
        <v>48</v>
      </c>
      <c r="E66" s="12">
        <v>60</v>
      </c>
      <c r="F66" s="13" t="s">
        <v>83</v>
      </c>
      <c r="G66" s="13" t="s">
        <v>83</v>
      </c>
      <c r="H66" s="26"/>
      <c r="I66" s="38"/>
    </row>
    <row r="67" spans="1:9" ht="15.75" customHeight="1">
      <c r="A67" s="3" t="s">
        <v>70</v>
      </c>
      <c r="B67" s="12">
        <v>29</v>
      </c>
      <c r="C67" s="12">
        <v>9</v>
      </c>
      <c r="D67" s="12">
        <f t="shared" si="9"/>
        <v>20</v>
      </c>
      <c r="E67" s="12">
        <v>29</v>
      </c>
      <c r="F67" s="13" t="s">
        <v>83</v>
      </c>
      <c r="G67" s="13" t="s">
        <v>83</v>
      </c>
      <c r="H67" s="26"/>
      <c r="I67" s="38"/>
    </row>
    <row r="68" spans="1:9" ht="15.75" customHeight="1">
      <c r="A68" s="3" t="s">
        <v>71</v>
      </c>
      <c r="B68" s="12">
        <v>15</v>
      </c>
      <c r="C68" s="12">
        <v>3</v>
      </c>
      <c r="D68" s="12">
        <f t="shared" si="9"/>
        <v>12</v>
      </c>
      <c r="E68" s="12">
        <v>15</v>
      </c>
      <c r="F68" s="13" t="s">
        <v>83</v>
      </c>
      <c r="G68" s="13" t="s">
        <v>83</v>
      </c>
      <c r="H68" s="26"/>
      <c r="I68" s="38"/>
    </row>
    <row r="69" spans="1:9" ht="15.75" customHeight="1">
      <c r="A69" s="3" t="s">
        <v>72</v>
      </c>
      <c r="B69" s="12">
        <v>19</v>
      </c>
      <c r="C69" s="12">
        <v>5</v>
      </c>
      <c r="D69" s="12">
        <f t="shared" si="9"/>
        <v>14</v>
      </c>
      <c r="E69" s="12">
        <v>18</v>
      </c>
      <c r="F69" s="13">
        <v>1</v>
      </c>
      <c r="G69" s="13" t="s">
        <v>83</v>
      </c>
      <c r="H69" s="26"/>
      <c r="I69" s="38"/>
    </row>
    <row r="70" spans="1:9" ht="15.75" customHeight="1">
      <c r="A70" s="3" t="s">
        <v>61</v>
      </c>
      <c r="B70" s="12">
        <v>16</v>
      </c>
      <c r="C70" s="12">
        <v>8</v>
      </c>
      <c r="D70" s="12">
        <f t="shared" si="9"/>
        <v>8</v>
      </c>
      <c r="E70" s="12">
        <v>16</v>
      </c>
      <c r="F70" s="13" t="s">
        <v>83</v>
      </c>
      <c r="G70" s="13" t="s">
        <v>83</v>
      </c>
      <c r="H70" s="26"/>
      <c r="I70" s="38"/>
    </row>
    <row r="71" spans="1:9" ht="15.75" customHeight="1">
      <c r="A71" s="3" t="s">
        <v>69</v>
      </c>
      <c r="B71" s="12">
        <v>9</v>
      </c>
      <c r="C71" s="12">
        <v>1</v>
      </c>
      <c r="D71" s="12">
        <f t="shared" si="9"/>
        <v>8</v>
      </c>
      <c r="E71" s="12">
        <v>9</v>
      </c>
      <c r="F71" s="13" t="s">
        <v>83</v>
      </c>
      <c r="G71" s="13" t="s">
        <v>83</v>
      </c>
      <c r="H71" s="26"/>
      <c r="I71" s="38"/>
    </row>
    <row r="72" spans="1:9" ht="15.75" customHeight="1">
      <c r="A72" s="3" t="s">
        <v>56</v>
      </c>
      <c r="B72" s="12">
        <v>122</v>
      </c>
      <c r="C72" s="12">
        <v>25</v>
      </c>
      <c r="D72" s="12">
        <f aca="true" t="shared" si="10" ref="D72:D78">B72-C72</f>
        <v>97</v>
      </c>
      <c r="E72" s="12">
        <v>122</v>
      </c>
      <c r="F72" s="13" t="s">
        <v>83</v>
      </c>
      <c r="G72" s="13" t="s">
        <v>83</v>
      </c>
      <c r="H72" s="26"/>
      <c r="I72" s="38"/>
    </row>
    <row r="73" spans="1:9" ht="15.75" customHeight="1">
      <c r="A73" s="3" t="s">
        <v>57</v>
      </c>
      <c r="B73" s="12">
        <v>74</v>
      </c>
      <c r="C73" s="12">
        <v>23</v>
      </c>
      <c r="D73" s="12">
        <f t="shared" si="10"/>
        <v>51</v>
      </c>
      <c r="E73" s="12">
        <v>74</v>
      </c>
      <c r="F73" s="13" t="s">
        <v>83</v>
      </c>
      <c r="G73" s="13" t="s">
        <v>83</v>
      </c>
      <c r="H73" s="26"/>
      <c r="I73" s="38"/>
    </row>
    <row r="74" spans="1:9" ht="15.75" customHeight="1">
      <c r="A74" s="4" t="s">
        <v>54</v>
      </c>
      <c r="B74" s="12">
        <v>15</v>
      </c>
      <c r="C74" s="12">
        <v>8</v>
      </c>
      <c r="D74" s="12">
        <f>B74-C74</f>
        <v>7</v>
      </c>
      <c r="E74" s="12" t="s">
        <v>83</v>
      </c>
      <c r="F74" s="13">
        <v>15</v>
      </c>
      <c r="G74" s="13" t="s">
        <v>83</v>
      </c>
      <c r="H74" s="26"/>
      <c r="I74" s="38"/>
    </row>
    <row r="75" spans="1:9" ht="15.75" customHeight="1">
      <c r="A75" s="4" t="s">
        <v>53</v>
      </c>
      <c r="B75" s="12">
        <v>52</v>
      </c>
      <c r="C75" s="12">
        <v>24</v>
      </c>
      <c r="D75" s="12">
        <f>B75-C75</f>
        <v>28</v>
      </c>
      <c r="E75" s="12">
        <v>33</v>
      </c>
      <c r="F75" s="13">
        <v>19</v>
      </c>
      <c r="G75" s="13" t="s">
        <v>83</v>
      </c>
      <c r="H75" s="26"/>
      <c r="I75" s="38"/>
    </row>
    <row r="76" spans="1:9" ht="15.75" customHeight="1">
      <c r="A76" s="3" t="s">
        <v>68</v>
      </c>
      <c r="B76" s="12">
        <v>27</v>
      </c>
      <c r="C76" s="12">
        <v>10</v>
      </c>
      <c r="D76" s="12">
        <f t="shared" si="10"/>
        <v>17</v>
      </c>
      <c r="E76" s="12">
        <v>27</v>
      </c>
      <c r="F76" s="13" t="s">
        <v>83</v>
      </c>
      <c r="G76" s="13" t="s">
        <v>83</v>
      </c>
      <c r="H76" s="26"/>
      <c r="I76" s="38"/>
    </row>
    <row r="77" spans="1:9" ht="15.75" customHeight="1">
      <c r="A77" s="3" t="s">
        <v>62</v>
      </c>
      <c r="B77" s="12">
        <v>187</v>
      </c>
      <c r="C77" s="12">
        <v>90</v>
      </c>
      <c r="D77" s="12">
        <f t="shared" si="10"/>
        <v>97</v>
      </c>
      <c r="E77" s="12">
        <v>187</v>
      </c>
      <c r="F77" s="13" t="s">
        <v>83</v>
      </c>
      <c r="G77" s="13" t="s">
        <v>83</v>
      </c>
      <c r="H77" s="26"/>
      <c r="I77" s="38"/>
    </row>
    <row r="78" spans="1:9" ht="15.75" customHeight="1">
      <c r="A78" s="3" t="s">
        <v>85</v>
      </c>
      <c r="B78" s="12">
        <v>180</v>
      </c>
      <c r="C78" s="12">
        <v>93</v>
      </c>
      <c r="D78" s="12">
        <f t="shared" si="10"/>
        <v>87</v>
      </c>
      <c r="E78" s="12">
        <v>180</v>
      </c>
      <c r="F78" s="13" t="s">
        <v>83</v>
      </c>
      <c r="G78" s="13" t="s">
        <v>83</v>
      </c>
      <c r="H78" s="26"/>
      <c r="I78" s="38"/>
    </row>
    <row r="79" spans="1:9" ht="15.75" customHeight="1">
      <c r="A79" s="3" t="s">
        <v>58</v>
      </c>
      <c r="B79" s="12">
        <v>256</v>
      </c>
      <c r="C79" s="12">
        <v>139</v>
      </c>
      <c r="D79" s="12">
        <f>B79-C79</f>
        <v>117</v>
      </c>
      <c r="E79" s="12">
        <v>256</v>
      </c>
      <c r="F79" s="13" t="s">
        <v>83</v>
      </c>
      <c r="G79" s="13" t="s">
        <v>83</v>
      </c>
      <c r="H79" s="26"/>
      <c r="I79" s="38"/>
    </row>
    <row r="80" spans="1:9" ht="15.75" customHeight="1">
      <c r="A80" s="50"/>
      <c r="B80" s="15"/>
      <c r="C80" s="15"/>
      <c r="D80" s="15"/>
      <c r="E80" s="15"/>
      <c r="F80" s="36"/>
      <c r="G80" s="36"/>
      <c r="H80" s="26"/>
      <c r="I80" s="38"/>
    </row>
    <row r="81" spans="1:7" ht="15.75" customHeight="1">
      <c r="A81" s="39" t="s">
        <v>87</v>
      </c>
      <c r="B81" s="1"/>
      <c r="C81" s="1"/>
      <c r="D81" s="1"/>
      <c r="E81" s="1"/>
      <c r="F81" s="1"/>
      <c r="G81" s="1"/>
    </row>
    <row r="82" spans="1:7" ht="15.75" customHeight="1">
      <c r="A82" s="39" t="s">
        <v>88</v>
      </c>
      <c r="B82" s="1"/>
      <c r="C82" s="1"/>
      <c r="D82" s="1"/>
      <c r="E82" s="1"/>
      <c r="F82" s="1"/>
      <c r="G82" s="1"/>
    </row>
    <row r="83" spans="1:7" ht="15.75" customHeight="1">
      <c r="A83" s="39" t="s">
        <v>73</v>
      </c>
      <c r="B83" s="1"/>
      <c r="C83" s="1"/>
      <c r="D83" s="1"/>
      <c r="E83" s="1"/>
      <c r="F83" s="1"/>
      <c r="G83" s="1"/>
    </row>
    <row r="84" spans="1:7" ht="15">
      <c r="A84" s="37"/>
      <c r="B84" s="1"/>
      <c r="C84" s="1"/>
      <c r="D84" s="1"/>
      <c r="E84" s="1"/>
      <c r="F84" s="1"/>
      <c r="G84" s="1"/>
    </row>
    <row r="85" spans="1:7" ht="15">
      <c r="A85" s="28"/>
      <c r="B85" s="1"/>
      <c r="C85" s="1"/>
      <c r="D85" s="1"/>
      <c r="E85" s="1"/>
      <c r="F85" s="1"/>
      <c r="G85" s="1"/>
    </row>
    <row r="86" spans="1:7" ht="15">
      <c r="A86" s="28"/>
      <c r="B86" s="1"/>
      <c r="C86" s="1"/>
      <c r="D86" s="1"/>
      <c r="E86" s="1"/>
      <c r="F86" s="1"/>
      <c r="G86" s="1"/>
    </row>
    <row r="87" spans="1:7" ht="15">
      <c r="A87" s="28"/>
      <c r="B87" s="1"/>
      <c r="C87" s="1"/>
      <c r="D87" s="1"/>
      <c r="E87" s="1"/>
      <c r="F87" s="1"/>
      <c r="G87" s="1"/>
    </row>
    <row r="88" spans="1:7" ht="15">
      <c r="A88" s="28"/>
      <c r="B88" s="1"/>
      <c r="C88" s="1"/>
      <c r="D88" s="1"/>
      <c r="E88" s="1"/>
      <c r="F88" s="1"/>
      <c r="G88" s="1"/>
    </row>
    <row r="89" spans="1:7" ht="15">
      <c r="A89" s="28"/>
      <c r="B89" s="1"/>
      <c r="C89" s="1"/>
      <c r="D89" s="1"/>
      <c r="E89" s="1"/>
      <c r="F89" s="1"/>
      <c r="G89" s="1"/>
    </row>
    <row r="90" spans="1:7" ht="15">
      <c r="A90" s="28"/>
      <c r="B90" s="1"/>
      <c r="C90" s="1"/>
      <c r="D90" s="1"/>
      <c r="E90" s="1"/>
      <c r="F90" s="1"/>
      <c r="G90" s="1"/>
    </row>
    <row r="91" spans="1:7" ht="15">
      <c r="A91" s="28"/>
      <c r="B91" s="1"/>
      <c r="C91" s="1"/>
      <c r="D91" s="1"/>
      <c r="E91" s="1"/>
      <c r="F91" s="1"/>
      <c r="G91" s="1"/>
    </row>
    <row r="92" spans="1:7" ht="15">
      <c r="A92" s="28"/>
      <c r="B92" s="1"/>
      <c r="C92" s="1"/>
      <c r="D92" s="1"/>
      <c r="E92" s="1"/>
      <c r="F92" s="1"/>
      <c r="G92" s="1"/>
    </row>
    <row r="93" spans="1:2" ht="15">
      <c r="A93" t="s">
        <v>47</v>
      </c>
      <c r="B93" s="30"/>
    </row>
    <row r="94" ht="15">
      <c r="B94" s="30"/>
    </row>
  </sheetData>
  <sheetProtection/>
  <mergeCells count="3">
    <mergeCell ref="A1:G1"/>
    <mergeCell ref="A2:G2"/>
    <mergeCell ref="A3:G3"/>
  </mergeCells>
  <printOptions horizontalCentered="1"/>
  <pageMargins left="0.8267716535433072" right="0.6692913385826772" top="1.0236220472440944" bottom="0.3937007874015748" header="0" footer="0.4330708661417323"/>
  <pageSetup horizontalDpi="600" verticalDpi="600" orientation="portrait" scale="50" r:id="rId2"/>
  <headerFooter alignWithMargins="0">
    <oddFooter>&amp;R&amp;P</oddFooter>
  </headerFooter>
  <ignoredErrors>
    <ignoredError sqref="G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11" sqref="B11"/>
    </sheetView>
  </sheetViews>
  <sheetFormatPr defaultColWidth="11.19921875" defaultRowHeight="15"/>
  <cols>
    <col min="1" max="1" width="14.296875" style="0" customWidth="1"/>
    <col min="2" max="2" width="17.296875" style="0" customWidth="1"/>
    <col min="3" max="3" width="13.296875" style="0" customWidth="1"/>
  </cols>
  <sheetData>
    <row r="3" spans="1:2" ht="15">
      <c r="A3" t="s">
        <v>28</v>
      </c>
      <c r="B3" s="31">
        <f>'cifra-final'!C8</f>
        <v>20502</v>
      </c>
    </row>
    <row r="4" spans="1:2" ht="15">
      <c r="A4" t="s">
        <v>29</v>
      </c>
      <c r="B4" s="32">
        <f>'cifra-final'!D8</f>
        <v>38117</v>
      </c>
    </row>
    <row r="9" spans="1:2" ht="15">
      <c r="A9" t="s">
        <v>31</v>
      </c>
      <c r="B9">
        <f>'cifra-final'!E8</f>
        <v>33535</v>
      </c>
    </row>
    <row r="10" spans="1:2" ht="15">
      <c r="A10" t="s">
        <v>33</v>
      </c>
      <c r="B10">
        <f>'cifra-final'!G8</f>
        <v>21246</v>
      </c>
    </row>
    <row r="11" spans="1:2" ht="15">
      <c r="A11" t="s">
        <v>32</v>
      </c>
      <c r="B11">
        <f>'cifra-final'!F8</f>
        <v>3838</v>
      </c>
    </row>
    <row r="15" spans="1:3" ht="15">
      <c r="A15" s="6"/>
      <c r="B15" s="6" t="s">
        <v>34</v>
      </c>
      <c r="C15" s="6" t="s">
        <v>35</v>
      </c>
    </row>
    <row r="16" spans="1:3" ht="15">
      <c r="A16" s="6" t="s">
        <v>36</v>
      </c>
      <c r="B16" s="6"/>
      <c r="C16" s="6"/>
    </row>
    <row r="17" spans="1:3" ht="15">
      <c r="A17" s="6" t="s">
        <v>37</v>
      </c>
      <c r="B17" s="6"/>
      <c r="C17" s="6"/>
    </row>
    <row r="18" spans="1:3" ht="15">
      <c r="A18" s="6" t="s">
        <v>38</v>
      </c>
      <c r="B18" s="6"/>
      <c r="C18" s="6"/>
    </row>
    <row r="25" ht="15">
      <c r="C25" s="33"/>
    </row>
    <row r="27" ht="15">
      <c r="C27" s="33"/>
    </row>
    <row r="30" ht="15">
      <c r="C30" s="3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2019-05-30T17:22:23Z</cp:lastPrinted>
  <dcterms:modified xsi:type="dcterms:W3CDTF">2019-05-30T17:23:15Z</dcterms:modified>
  <cp:category/>
  <cp:version/>
  <cp:contentType/>
  <cp:contentStatus/>
</cp:coreProperties>
</file>